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hue\Documents\VC Cup\"/>
    </mc:Choice>
  </mc:AlternateContent>
  <xr:revisionPtr revIDLastSave="0" documentId="8_{D8EC025B-4869-4DAD-80F9-67FC7E8D9274}" xr6:coauthVersionLast="47" xr6:coauthVersionMax="47" xr10:uidLastSave="{00000000-0000-0000-0000-000000000000}"/>
  <bookViews>
    <workbookView xWindow="-108" yWindow="-108" windowWidth="24792" windowHeight="13320" xr2:uid="{6C47F641-DDCA-4E0D-8FED-6D2D1F910A5A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6" i="1" s="1"/>
  <c r="B15" i="1" l="1"/>
  <c r="B18" i="1" s="1"/>
  <c r="B17" i="1" l="1"/>
</calcChain>
</file>

<file path=xl/sharedStrings.xml><?xml version="1.0" encoding="utf-8"?>
<sst xmlns="http://schemas.openxmlformats.org/spreadsheetml/2006/main" count="30" uniqueCount="24">
  <si>
    <t>Mastlänge</t>
  </si>
  <si>
    <t>Rumphöhe</t>
  </si>
  <si>
    <t>Kiellänge</t>
  </si>
  <si>
    <t>Rumpflänge</t>
  </si>
  <si>
    <t>kg</t>
  </si>
  <si>
    <t>m</t>
  </si>
  <si>
    <t>Drt</t>
  </si>
  <si>
    <t>W3</t>
  </si>
  <si>
    <t>W4</t>
  </si>
  <si>
    <t>W1</t>
  </si>
  <si>
    <t>Kielbombe</t>
  </si>
  <si>
    <t xml:space="preserve">kg </t>
  </si>
  <si>
    <t>Mastgewicht pro m inkl stehendes und laufendes Gut *</t>
  </si>
  <si>
    <t>Carbon</t>
  </si>
  <si>
    <t>Alu</t>
  </si>
  <si>
    <t>kg/m</t>
  </si>
  <si>
    <t>Wert Racer mit Rodwanten</t>
  </si>
  <si>
    <t>Wert Racer mit Textilwanten</t>
  </si>
  <si>
    <t>*Beispiele Racer bis 10m</t>
  </si>
  <si>
    <t>Stabilitätsindex</t>
  </si>
  <si>
    <t>Moment*F</t>
  </si>
  <si>
    <t>Tabelle für die Stabilitätsindex</t>
  </si>
  <si>
    <t>Rumpfbreite inkl Ausleger/Foils</t>
  </si>
  <si>
    <r>
      <t>Bei einem</t>
    </r>
    <r>
      <rPr>
        <sz val="11"/>
        <color rgb="FFFF0000"/>
        <rFont val="Calibri"/>
        <family val="2"/>
        <scheme val="minor"/>
      </rPr>
      <t xml:space="preserve"> roten</t>
    </r>
    <r>
      <rPr>
        <sz val="11"/>
        <color theme="1"/>
        <rFont val="Calibri"/>
        <family val="2"/>
        <scheme val="minor"/>
      </rPr>
      <t xml:space="preserve"> Ergebnis muss ein Auftrieb am Masttop oder Segel installiert werden, um das Durchkentern zu verhindern.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</si>
</sst>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1" xfId="0" applyNumberFormat="1" applyBorder="1"/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873F4-C3AB-45C5-AF5D-59B07CC15960}">
  <dimension ref="A3:E28"/>
  <sheetViews>
    <sheetView tabSelected="1" topLeftCell="A3" zoomScale="145" zoomScaleNormal="145" workbookViewId="0">
      <selection activeCell="C9" sqref="C9"/>
    </sheetView>
  </sheetViews>
  <sheetFormatPr baseColWidth="10" defaultRowHeight="14.4" x14ac:dyDescent="0.3"/>
  <cols>
    <col min="1" max="1" width="50.88671875" customWidth="1"/>
    <col min="2" max="2" width="11.44140625" style="1"/>
  </cols>
  <sheetData>
    <row r="3" spans="1:3" x14ac:dyDescent="0.3">
      <c r="A3" s="2" t="s">
        <v>21</v>
      </c>
    </row>
    <row r="5" spans="1:3" x14ac:dyDescent="0.3">
      <c r="A5" t="s">
        <v>0</v>
      </c>
      <c r="B5" s="1">
        <v>0</v>
      </c>
      <c r="C5" t="s">
        <v>5</v>
      </c>
    </row>
    <row r="6" spans="1:3" x14ac:dyDescent="0.3">
      <c r="A6" t="s">
        <v>12</v>
      </c>
      <c r="B6" s="1">
        <v>0</v>
      </c>
      <c r="C6" t="s">
        <v>4</v>
      </c>
    </row>
    <row r="7" spans="1:3" x14ac:dyDescent="0.3">
      <c r="A7" t="s">
        <v>1</v>
      </c>
      <c r="B7" s="1">
        <v>0</v>
      </c>
      <c r="C7" t="s">
        <v>5</v>
      </c>
    </row>
    <row r="8" spans="1:3" x14ac:dyDescent="0.3">
      <c r="A8" t="s">
        <v>2</v>
      </c>
      <c r="B8" s="1">
        <v>0</v>
      </c>
      <c r="C8" t="s">
        <v>5</v>
      </c>
    </row>
    <row r="9" spans="1:3" x14ac:dyDescent="0.3">
      <c r="A9" t="s">
        <v>22</v>
      </c>
      <c r="B9" s="1">
        <v>0</v>
      </c>
      <c r="C9" t="s">
        <v>5</v>
      </c>
    </row>
    <row r="10" spans="1:3" ht="15" thickBot="1" x14ac:dyDescent="0.35">
      <c r="A10" t="s">
        <v>3</v>
      </c>
      <c r="B10" s="1">
        <v>0</v>
      </c>
      <c r="C10" t="s">
        <v>5</v>
      </c>
    </row>
    <row r="11" spans="1:3" ht="15" thickBot="1" x14ac:dyDescent="0.35">
      <c r="A11" t="s">
        <v>10</v>
      </c>
      <c r="B11" s="7">
        <v>0</v>
      </c>
      <c r="C11" t="s">
        <v>11</v>
      </c>
    </row>
    <row r="13" spans="1:3" hidden="1" x14ac:dyDescent="0.3">
      <c r="A13" t="s">
        <v>8</v>
      </c>
      <c r="B13" s="1">
        <f>0.15*B10*B9</f>
        <v>0</v>
      </c>
    </row>
    <row r="14" spans="1:3" hidden="1" x14ac:dyDescent="0.3">
      <c r="A14" t="s">
        <v>7</v>
      </c>
      <c r="B14" s="1">
        <f>B6/2</f>
        <v>0</v>
      </c>
    </row>
    <row r="15" spans="1:3" hidden="1" x14ac:dyDescent="0.3">
      <c r="A15" t="s">
        <v>9</v>
      </c>
      <c r="B15" s="1" t="e">
        <f>(B14*(B5*B5)+B13)/(B8+0.5*B7)</f>
        <v>#DIV/0!</v>
      </c>
    </row>
    <row r="16" spans="1:3" hidden="1" x14ac:dyDescent="0.3">
      <c r="A16" t="s">
        <v>6</v>
      </c>
      <c r="B16" s="1">
        <f>0.5*(B6)*(B4+B13)</f>
        <v>0</v>
      </c>
    </row>
    <row r="17" spans="1:5" hidden="1" x14ac:dyDescent="0.3">
      <c r="A17" t="s">
        <v>20</v>
      </c>
      <c r="B17" s="1" t="e">
        <f>B15*1.5</f>
        <v>#DIV/0!</v>
      </c>
    </row>
    <row r="18" spans="1:5" hidden="1" x14ac:dyDescent="0.3">
      <c r="A18" t="s">
        <v>19</v>
      </c>
      <c r="B18" s="1" t="e">
        <f>B15*3</f>
        <v>#DIV/0!</v>
      </c>
      <c r="C18" t="s">
        <v>4</v>
      </c>
    </row>
    <row r="19" spans="1:5" x14ac:dyDescent="0.3">
      <c r="A19" t="s">
        <v>23</v>
      </c>
    </row>
    <row r="21" spans="1:5" x14ac:dyDescent="0.3">
      <c r="B21" s="5" t="s">
        <v>14</v>
      </c>
      <c r="C21" s="6" t="s">
        <v>13</v>
      </c>
    </row>
    <row r="22" spans="1:5" x14ac:dyDescent="0.3">
      <c r="A22" s="2" t="s">
        <v>18</v>
      </c>
      <c r="B22" s="3" t="s">
        <v>15</v>
      </c>
      <c r="C22" s="3" t="s">
        <v>15</v>
      </c>
    </row>
    <row r="23" spans="1:5" x14ac:dyDescent="0.3">
      <c r="A23" t="s">
        <v>16</v>
      </c>
      <c r="B23" s="3">
        <v>5.8</v>
      </c>
      <c r="C23" s="4">
        <v>3.6</v>
      </c>
      <c r="D23" s="4"/>
      <c r="E23" s="3"/>
    </row>
    <row r="24" spans="1:5" x14ac:dyDescent="0.3">
      <c r="A24" t="s">
        <v>17</v>
      </c>
      <c r="B24" s="3"/>
      <c r="C24" s="4">
        <v>2.9</v>
      </c>
      <c r="D24" s="4"/>
      <c r="E24" s="4"/>
    </row>
    <row r="25" spans="1:5" x14ac:dyDescent="0.3">
      <c r="B25" s="3"/>
      <c r="C25" s="4"/>
      <c r="D25" s="4"/>
      <c r="E25" s="4"/>
    </row>
    <row r="26" spans="1:5" x14ac:dyDescent="0.3">
      <c r="B26" s="3"/>
      <c r="C26" s="4"/>
      <c r="D26" s="4"/>
      <c r="E26" s="4"/>
    </row>
    <row r="27" spans="1:5" x14ac:dyDescent="0.3">
      <c r="B27" s="3"/>
      <c r="C27" s="4"/>
      <c r="D27" s="4"/>
      <c r="E27" s="4"/>
    </row>
    <row r="28" spans="1:5" x14ac:dyDescent="0.3">
      <c r="B28" s="3"/>
      <c r="C28" s="4"/>
      <c r="D28" s="4"/>
      <c r="E28" s="4"/>
    </row>
  </sheetData>
  <conditionalFormatting sqref="B11">
    <cfRule type="cellIs" dxfId="2" priority="3" operator="greaterThan">
      <formula>B18</formula>
    </cfRule>
    <cfRule type="cellIs" dxfId="1" priority="2" operator="greaterThan">
      <formula>B18</formula>
    </cfRule>
    <cfRule type="cellIs" dxfId="0" priority="1" operator="lessThan">
      <formula>B18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9BC29A60A1984E97819F8462D17E6C" ma:contentTypeVersion="5" ma:contentTypeDescription="Create a new document." ma:contentTypeScope="" ma:versionID="75f65686b48ef4a0d1c57e34fa3d8d08">
  <xsd:schema xmlns:xsd="http://www.w3.org/2001/XMLSchema" xmlns:xs="http://www.w3.org/2001/XMLSchema" xmlns:p="http://schemas.microsoft.com/office/2006/metadata/properties" xmlns:ns3="0cb85ca5-a977-4f1d-b10a-3cfd1209a643" xmlns:ns4="69ef848b-9fae-433d-b136-93d013b66d54" targetNamespace="http://schemas.microsoft.com/office/2006/metadata/properties" ma:root="true" ma:fieldsID="2189b0ce2ee099c7b095f02190bcfdbe" ns3:_="" ns4:_="">
    <xsd:import namespace="0cb85ca5-a977-4f1d-b10a-3cfd1209a643"/>
    <xsd:import namespace="69ef848b-9fae-433d-b136-93d013b66d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85ca5-a977-4f1d-b10a-3cfd1209a6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f848b-9fae-433d-b136-93d013b66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A73CDD-3AA3-4F6D-86D3-BABC9ECC8E75}">
  <ds:schemaRefs>
    <ds:schemaRef ds:uri="0cb85ca5-a977-4f1d-b10a-3cfd1209a64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9ef848b-9fae-433d-b136-93d013b66d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BC1DD2-5C03-4A0A-98C2-78BCC39F8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85ca5-a977-4f1d-b10a-3cfd1209a643"/>
    <ds:schemaRef ds:uri="69ef848b-9fae-433d-b136-93d013b66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74770D-C07D-48D8-9CB8-BBA966474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Marty (Global Tool Trading AG)</dc:creator>
  <cp:lastModifiedBy>Beat Hügli</cp:lastModifiedBy>
  <dcterms:created xsi:type="dcterms:W3CDTF">2021-12-23T08:52:37Z</dcterms:created>
  <dcterms:modified xsi:type="dcterms:W3CDTF">2023-02-01T13:54:23Z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0x010100AE9BC29A60A1984E97819F8462D17E6C</vt:lpwstr>
  </property>
</Properties>
</file>